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8795" windowHeight="8415"/>
  </bookViews>
  <sheets>
    <sheet name="Sheet1" sheetId="1" r:id="rId1"/>
  </sheets>
  <calcPr calcId="125725"/>
  <customWorkbookViews>
    <customWorkbookView name="envdc54 - Personal View" guid="{FB10BEF9-D994-4090-B96D-656D8B68D2DE}" mergeInterval="0" personalView="1" maximized="1" xWindow="1" yWindow="1" windowWidth="1920" windowHeight="1009" activeSheetId="1"/>
  </customWorkbookViews>
</workbook>
</file>

<file path=xl/calcChain.xml><?xml version="1.0" encoding="utf-8"?>
<calcChain xmlns="http://schemas.openxmlformats.org/spreadsheetml/2006/main">
  <c r="B17" i="1"/>
  <c r="B33" l="1"/>
  <c r="B19"/>
  <c r="B20" s="1"/>
  <c r="B22" s="1"/>
  <c r="B38" l="1"/>
  <c r="B35"/>
  <c r="B36" l="1"/>
  <c r="B39"/>
</calcChain>
</file>

<file path=xl/sharedStrings.xml><?xml version="1.0" encoding="utf-8"?>
<sst xmlns="http://schemas.openxmlformats.org/spreadsheetml/2006/main" count="42" uniqueCount="32">
  <si>
    <t>Surface Water Mitigaton Credit Calculator</t>
  </si>
  <si>
    <t>Total site Area</t>
  </si>
  <si>
    <t>Impervious Area</t>
  </si>
  <si>
    <t>Pervious Area</t>
  </si>
  <si>
    <t>Basin Area</t>
  </si>
  <si>
    <t>Area (sq ft)</t>
  </si>
  <si>
    <t>Weighted Runoff Coefficient</t>
  </si>
  <si>
    <t>Mitigation Credit based on 75% Maximum</t>
  </si>
  <si>
    <t>Partial Discharge to Tidal Waters</t>
  </si>
  <si>
    <t>Formulas</t>
  </si>
  <si>
    <t>Volume between NWL or pond bottom and final point of discharge</t>
  </si>
  <si>
    <t>NOTE: this credit criteria only applies to the site area directly discharging to tidal waters. For the area not discharging to tidal waters, the other appropriate category shall be used</t>
  </si>
  <si>
    <t>% Credit for wet ponds</t>
  </si>
  <si>
    <t>% Credit for Dry Ponds</t>
  </si>
  <si>
    <t>Parcels with Private Stormwater Management System</t>
  </si>
  <si>
    <t>Water Quality Treatment Volume based on OFW Criteria (CF) Wet</t>
  </si>
  <si>
    <t>Water Quality Treatment Volume based on OFW Criteria (CF) Dry</t>
  </si>
  <si>
    <t xml:space="preserve"> 100% max</t>
  </si>
  <si>
    <t>= 75% * (water quality treatment provided / water quality treatment provided based on OFW criteria) * % of site discharging to tidal waters under 100-yr storm event-wet pond</t>
  </si>
  <si>
    <t>= 75% * (water quality treatment provided / water quality treatment provided based on OFW criteria) * % of site discharging to tidal waters under 100-yr storm event-dry pond</t>
  </si>
  <si>
    <t>Runoff from 100-yr/24-hr storm event (12")</t>
  </si>
  <si>
    <t>% of 100-yr/24-hr storm event runoff retained</t>
  </si>
  <si>
    <t>= % volume retained*max credit of 75%</t>
  </si>
  <si>
    <t>= (1.5" runoff *Total Site Area) / 12" for wet ponds</t>
  </si>
  <si>
    <t>= (0.75" runoff *Total Site Area) / 12" for dry ponds</t>
  </si>
  <si>
    <t>Runoff Coefficients (c) *</t>
  </si>
  <si>
    <t>= total site area*weighted c</t>
  </si>
  <si>
    <t>= ( (imp area*c) + (perv*c) + (basin*c) ) / total site sq ft</t>
  </si>
  <si>
    <t>Grey boxes are Runoff Coefficient Assumptions</t>
  </si>
  <si>
    <t>*Runoff Coefficients are based on FDOT specifications</t>
  </si>
  <si>
    <t>Blue Boxes: Enter Information requested</t>
  </si>
  <si>
    <t>Green Boxes are formulas that should not need to be modified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</si>
</sst>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mbria"/>
      <family val="1"/>
      <scheme val="major"/>
    </font>
    <font>
      <b/>
      <sz val="10"/>
      <color theme="1"/>
      <name val="Cambria"/>
      <family val="1"/>
      <scheme val="major"/>
    </font>
    <font>
      <b/>
      <u/>
      <sz val="12"/>
      <color theme="1"/>
      <name val="Cambria"/>
      <family val="1"/>
      <scheme val="major"/>
    </font>
    <font>
      <i/>
      <sz val="12"/>
      <color theme="1"/>
      <name val="Cambria"/>
      <family val="1"/>
      <scheme val="major"/>
    </font>
    <font>
      <sz val="12"/>
      <color theme="1"/>
      <name val="Cambria"/>
      <family val="1"/>
      <scheme val="major"/>
    </font>
    <font>
      <b/>
      <sz val="12"/>
      <color theme="1"/>
      <name val="Cambria"/>
      <family val="1"/>
      <scheme val="major"/>
    </font>
    <font>
      <b/>
      <i/>
      <sz val="12"/>
      <color rgb="FFFF0000"/>
      <name val="Cambria"/>
      <family val="1"/>
      <scheme val="major"/>
    </font>
    <font>
      <i/>
      <sz val="12"/>
      <name val="Cambria"/>
      <family val="1"/>
      <scheme val="major"/>
    </font>
    <font>
      <sz val="12"/>
      <color theme="3" tint="0.39997558519241921"/>
      <name val="Cambria"/>
      <family val="1"/>
      <scheme val="maj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3" fontId="2" fillId="0" borderId="0" xfId="0" applyNumberFormat="1" applyFont="1" applyBorder="1" applyProtection="1">
      <protection locked="0"/>
    </xf>
    <xf numFmtId="0" fontId="3" fillId="0" borderId="0" xfId="0" applyFont="1" applyBorder="1" applyProtection="1">
      <protection locked="0"/>
    </xf>
    <xf numFmtId="2" fontId="2" fillId="0" borderId="0" xfId="0" applyNumberFormat="1" applyFont="1" applyBorder="1" applyProtection="1">
      <protection locked="0"/>
    </xf>
    <xf numFmtId="3" fontId="6" fillId="0" borderId="0" xfId="0" applyNumberFormat="1" applyFont="1" applyBorder="1" applyProtection="1">
      <protection locked="0"/>
    </xf>
    <xf numFmtId="3" fontId="7" fillId="0" borderId="2" xfId="0" applyNumberFormat="1" applyFont="1" applyBorder="1" applyProtection="1">
      <protection locked="0"/>
    </xf>
    <xf numFmtId="2" fontId="6" fillId="2" borderId="5" xfId="0" applyNumberFormat="1" applyFont="1" applyFill="1" applyBorder="1" applyProtection="1"/>
    <xf numFmtId="9" fontId="6" fillId="0" borderId="0" xfId="2" applyFont="1" applyFill="1" applyBorder="1" applyProtection="1">
      <protection locked="0"/>
    </xf>
    <xf numFmtId="3" fontId="6" fillId="3" borderId="0" xfId="0" applyNumberFormat="1" applyFont="1" applyFill="1" applyBorder="1" applyProtection="1">
      <protection locked="0"/>
    </xf>
    <xf numFmtId="4" fontId="6" fillId="4" borderId="0" xfId="0" applyNumberFormat="1" applyFont="1" applyFill="1" applyBorder="1" applyProtection="1"/>
    <xf numFmtId="3" fontId="6" fillId="4" borderId="0" xfId="0" applyNumberFormat="1" applyFont="1" applyFill="1" applyBorder="1" applyProtection="1"/>
    <xf numFmtId="9" fontId="6" fillId="4" borderId="0" xfId="2" applyFont="1" applyFill="1" applyBorder="1" applyProtection="1"/>
    <xf numFmtId="9" fontId="6" fillId="4" borderId="7" xfId="2" applyFont="1" applyFill="1" applyBorder="1" applyProtection="1"/>
    <xf numFmtId="164" fontId="6" fillId="4" borderId="0" xfId="1" applyNumberFormat="1" applyFont="1" applyFill="1" applyBorder="1" applyProtection="1"/>
    <xf numFmtId="2" fontId="4" fillId="5" borderId="0" xfId="0" applyNumberFormat="1" applyFont="1" applyFill="1" applyBorder="1" applyAlignment="1" applyProtection="1">
      <alignment horizontal="center"/>
      <protection locked="0"/>
    </xf>
    <xf numFmtId="2" fontId="5" fillId="5" borderId="0" xfId="0" applyNumberFormat="1" applyFont="1" applyFill="1" applyAlignment="1" applyProtection="1">
      <alignment wrapText="1"/>
      <protection locked="0"/>
    </xf>
    <xf numFmtId="0" fontId="5" fillId="5" borderId="0" xfId="0" applyFont="1" applyFill="1" applyBorder="1" applyProtection="1">
      <protection locked="0"/>
    </xf>
    <xf numFmtId="2" fontId="5" fillId="5" borderId="0" xfId="0" applyNumberFormat="1" applyFont="1" applyFill="1" applyBorder="1" applyAlignment="1" applyProtection="1">
      <alignment horizontal="left" wrapText="1"/>
      <protection locked="0"/>
    </xf>
    <xf numFmtId="0" fontId="4" fillId="5" borderId="0" xfId="0" applyFont="1" applyFill="1" applyBorder="1" applyProtection="1">
      <protection locked="0"/>
    </xf>
    <xf numFmtId="3" fontId="6" fillId="5" borderId="0" xfId="0" applyNumberFormat="1" applyFont="1" applyFill="1" applyBorder="1" applyProtection="1">
      <protection locked="0"/>
    </xf>
    <xf numFmtId="2" fontId="6" fillId="5" borderId="0" xfId="0" applyNumberFormat="1" applyFont="1" applyFill="1" applyBorder="1" applyProtection="1">
      <protection locked="0"/>
    </xf>
    <xf numFmtId="0" fontId="7" fillId="5" borderId="1" xfId="0" applyFont="1" applyFill="1" applyBorder="1" applyProtection="1">
      <protection locked="0"/>
    </xf>
    <xf numFmtId="0" fontId="6" fillId="5" borderId="4" xfId="0" applyFont="1" applyFill="1" applyBorder="1" applyProtection="1">
      <protection locked="0"/>
    </xf>
    <xf numFmtId="0" fontId="6" fillId="5" borderId="4" xfId="0" applyFont="1" applyFill="1" applyBorder="1" applyAlignment="1" applyProtection="1">
      <alignment wrapText="1"/>
      <protection locked="0"/>
    </xf>
    <xf numFmtId="0" fontId="6" fillId="5" borderId="6" xfId="0" applyFont="1" applyFill="1" applyBorder="1" applyProtection="1">
      <protection locked="0"/>
    </xf>
    <xf numFmtId="2" fontId="7" fillId="5" borderId="3" xfId="0" applyNumberFormat="1" applyFont="1" applyFill="1" applyBorder="1" applyAlignment="1" applyProtection="1">
      <alignment horizontal="right"/>
      <protection locked="0"/>
    </xf>
    <xf numFmtId="2" fontId="6" fillId="5" borderId="5" xfId="0" applyNumberFormat="1" applyFont="1" applyFill="1" applyBorder="1" applyProtection="1">
      <protection locked="0"/>
    </xf>
    <xf numFmtId="2" fontId="6" fillId="5" borderId="5" xfId="0" applyNumberFormat="1" applyFont="1" applyFill="1" applyBorder="1" applyProtection="1"/>
    <xf numFmtId="2" fontId="7" fillId="5" borderId="5" xfId="0" applyNumberFormat="1" applyFont="1" applyFill="1" applyBorder="1" applyProtection="1">
      <protection locked="0"/>
    </xf>
    <xf numFmtId="2" fontId="5" fillId="5" borderId="5" xfId="0" quotePrefix="1" applyNumberFormat="1" applyFont="1" applyFill="1" applyBorder="1" applyProtection="1">
      <protection locked="0"/>
    </xf>
    <xf numFmtId="2" fontId="5" fillId="5" borderId="5" xfId="0" applyNumberFormat="1" applyFont="1" applyFill="1" applyBorder="1" applyProtection="1">
      <protection locked="0"/>
    </xf>
    <xf numFmtId="2" fontId="5" fillId="5" borderId="8" xfId="0" quotePrefix="1" applyNumberFormat="1" applyFont="1" applyFill="1" applyBorder="1" applyProtection="1">
      <protection locked="0"/>
    </xf>
    <xf numFmtId="2" fontId="9" fillId="5" borderId="5" xfId="0" quotePrefix="1" applyNumberFormat="1" applyFont="1" applyFill="1" applyBorder="1" applyProtection="1">
      <protection locked="0"/>
    </xf>
    <xf numFmtId="2" fontId="10" fillId="5" borderId="5" xfId="0" applyNumberFormat="1" applyFont="1" applyFill="1" applyBorder="1" applyProtection="1">
      <protection locked="0"/>
    </xf>
    <xf numFmtId="2" fontId="5" fillId="5" borderId="5" xfId="0" quotePrefix="1" applyNumberFormat="1" applyFont="1" applyFill="1" applyBorder="1" applyAlignment="1" applyProtection="1">
      <alignment wrapText="1"/>
      <protection locked="0"/>
    </xf>
    <xf numFmtId="2" fontId="5" fillId="5" borderId="8" xfId="0" quotePrefix="1" applyNumberFormat="1" applyFont="1" applyFill="1" applyBorder="1" applyAlignment="1" applyProtection="1">
      <alignment wrapText="1"/>
      <protection locked="0"/>
    </xf>
    <xf numFmtId="0" fontId="7" fillId="5" borderId="0" xfId="0" applyFont="1" applyFill="1" applyBorder="1" applyProtection="1">
      <protection locked="0"/>
    </xf>
    <xf numFmtId="0" fontId="2" fillId="5" borderId="0" xfId="0" applyFont="1" applyFill="1" applyProtection="1">
      <protection locked="0"/>
    </xf>
    <xf numFmtId="0" fontId="3" fillId="5" borderId="0" xfId="0" applyFont="1" applyFill="1" applyProtection="1">
      <protection locked="0"/>
    </xf>
    <xf numFmtId="0" fontId="3" fillId="5" borderId="0" xfId="0" applyFont="1" applyFill="1" applyBorder="1" applyProtection="1">
      <protection locked="0"/>
    </xf>
    <xf numFmtId="3" fontId="2" fillId="5" borderId="0" xfId="0" applyNumberFormat="1" applyFont="1" applyFill="1" applyBorder="1" applyProtection="1">
      <protection locked="0"/>
    </xf>
    <xf numFmtId="2" fontId="2" fillId="5" borderId="0" xfId="0" applyNumberFormat="1" applyFont="1" applyFill="1" applyBorder="1" applyProtection="1">
      <protection locked="0"/>
    </xf>
    <xf numFmtId="2" fontId="4" fillId="5" borderId="0" xfId="0" applyNumberFormat="1" applyFont="1" applyFill="1" applyAlignment="1" applyProtection="1">
      <alignment horizontal="center"/>
      <protection locked="0"/>
    </xf>
    <xf numFmtId="0" fontId="8" fillId="5" borderId="7" xfId="0" applyFont="1" applyFill="1" applyBorder="1" applyAlignment="1" applyProtection="1">
      <alignment horizontal="left" vertical="top" wrapText="1"/>
      <protection locked="0"/>
    </xf>
    <xf numFmtId="2" fontId="7" fillId="3" borderId="0" xfId="0" applyNumberFormat="1" applyFont="1" applyFill="1" applyBorder="1" applyAlignment="1" applyProtection="1">
      <alignment horizontal="left"/>
      <protection locked="0"/>
    </xf>
    <xf numFmtId="2" fontId="7" fillId="2" borderId="0" xfId="0" applyNumberFormat="1" applyFont="1" applyFill="1" applyBorder="1" applyAlignment="1" applyProtection="1">
      <alignment horizontal="left"/>
      <protection locked="0"/>
    </xf>
    <xf numFmtId="2" fontId="7" fillId="4" borderId="0" xfId="0" applyNumberFormat="1" applyFont="1" applyFill="1" applyBorder="1" applyAlignment="1" applyProtection="1">
      <alignment horizontal="left"/>
      <protection locked="0"/>
    </xf>
    <xf numFmtId="2" fontId="5" fillId="5" borderId="0" xfId="0" applyNumberFormat="1" applyFont="1" applyFill="1" applyAlignment="1" applyProtection="1">
      <alignment horizontal="right" wrapText="1"/>
      <protection locked="0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3"/>
  <sheetViews>
    <sheetView tabSelected="1" workbookViewId="0">
      <selection activeCell="F13" sqref="F13"/>
    </sheetView>
  </sheetViews>
  <sheetFormatPr defaultColWidth="9.140625" defaultRowHeight="12.75"/>
  <cols>
    <col min="1" max="1" width="68.42578125" style="4" customWidth="1"/>
    <col min="2" max="2" width="12.7109375" style="3" customWidth="1"/>
    <col min="3" max="3" width="63.85546875" style="5" bestFit="1" customWidth="1"/>
    <col min="4" max="17" width="9.140625" style="39"/>
    <col min="18" max="16384" width="9.140625" style="1"/>
  </cols>
  <sheetData>
    <row r="1" spans="1:17" ht="15.75">
      <c r="A1" s="44" t="s">
        <v>0</v>
      </c>
      <c r="B1" s="44"/>
      <c r="C1" s="44"/>
    </row>
    <row r="2" spans="1:17" ht="15.75">
      <c r="A2" s="16"/>
      <c r="B2" s="16"/>
      <c r="C2" s="16"/>
    </row>
    <row r="3" spans="1:17" ht="15.75">
      <c r="A3" s="46" t="s">
        <v>30</v>
      </c>
      <c r="B3" s="46"/>
      <c r="C3" s="46"/>
    </row>
    <row r="4" spans="1:17" ht="16.5" customHeight="1">
      <c r="A4" s="47" t="s">
        <v>28</v>
      </c>
      <c r="B4" s="47"/>
      <c r="C4" s="47"/>
    </row>
    <row r="5" spans="1:17" ht="15.75">
      <c r="A5" s="48" t="s">
        <v>31</v>
      </c>
      <c r="B5" s="48"/>
      <c r="C5" s="48"/>
    </row>
    <row r="6" spans="1:17" s="2" customFormat="1" ht="12.75" customHeight="1">
      <c r="A6" s="49" t="s">
        <v>29</v>
      </c>
      <c r="B6" s="49"/>
      <c r="C6" s="49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</row>
    <row r="7" spans="1:17" ht="12.75" customHeight="1">
      <c r="A7" s="17"/>
      <c r="B7" s="17"/>
      <c r="C7" s="17"/>
    </row>
    <row r="8" spans="1:17" ht="15.75">
      <c r="A8" s="18"/>
      <c r="B8" s="19"/>
      <c r="C8" s="19"/>
    </row>
    <row r="9" spans="1:17" ht="16.5" thickBot="1">
      <c r="A9" s="20" t="s">
        <v>14</v>
      </c>
      <c r="B9" s="21"/>
      <c r="C9" s="22"/>
    </row>
    <row r="10" spans="1:17" ht="15.75">
      <c r="A10" s="23"/>
      <c r="B10" s="7" t="s">
        <v>5</v>
      </c>
      <c r="C10" s="27" t="s">
        <v>25</v>
      </c>
    </row>
    <row r="11" spans="1:17" ht="15.75">
      <c r="A11" s="24" t="s">
        <v>1</v>
      </c>
      <c r="B11" s="10"/>
      <c r="C11" s="28"/>
    </row>
    <row r="12" spans="1:17" ht="15.75">
      <c r="A12" s="24" t="s">
        <v>2</v>
      </c>
      <c r="B12" s="10"/>
      <c r="C12" s="29">
        <v>0.9</v>
      </c>
    </row>
    <row r="13" spans="1:17" ht="15.75">
      <c r="A13" s="24" t="s">
        <v>3</v>
      </c>
      <c r="B13" s="10"/>
      <c r="C13" s="29">
        <v>0.45</v>
      </c>
    </row>
    <row r="14" spans="1:17" ht="15.75">
      <c r="A14" s="24" t="s">
        <v>4</v>
      </c>
      <c r="B14" s="10"/>
      <c r="C14" s="29">
        <v>0.95</v>
      </c>
    </row>
    <row r="15" spans="1:17" ht="15.75">
      <c r="A15" s="24"/>
      <c r="B15" s="21"/>
      <c r="C15" s="28"/>
    </row>
    <row r="16" spans="1:17" ht="15.75">
      <c r="A16" s="24"/>
      <c r="B16" s="21"/>
      <c r="C16" s="30" t="s">
        <v>9</v>
      </c>
    </row>
    <row r="17" spans="1:3" ht="15.75">
      <c r="A17" s="24" t="s">
        <v>6</v>
      </c>
      <c r="B17" s="11" t="e">
        <f>((B12*C12)+(B13*C13)+(B14*C14))/B11</f>
        <v>#DIV/0!</v>
      </c>
      <c r="C17" s="31" t="s">
        <v>27</v>
      </c>
    </row>
    <row r="18" spans="1:3" ht="31.5">
      <c r="A18" s="25" t="s">
        <v>10</v>
      </c>
      <c r="B18" s="10"/>
      <c r="C18" s="28"/>
    </row>
    <row r="19" spans="1:3" ht="15.75">
      <c r="A19" s="24" t="s">
        <v>20</v>
      </c>
      <c r="B19" s="12" t="e">
        <f>(12*B11*B17)/12</f>
        <v>#DIV/0!</v>
      </c>
      <c r="C19" s="31" t="s">
        <v>26</v>
      </c>
    </row>
    <row r="20" spans="1:3" ht="15.75">
      <c r="A20" s="24" t="s">
        <v>21</v>
      </c>
      <c r="B20" s="13" t="e">
        <f>IF(B18/B19&lt;1, B18/B19, 1)</f>
        <v>#DIV/0!</v>
      </c>
      <c r="C20" s="32" t="s">
        <v>17</v>
      </c>
    </row>
    <row r="21" spans="1:3" ht="31.5" customHeight="1">
      <c r="A21" s="24"/>
      <c r="B21" s="6"/>
      <c r="C21" s="28"/>
    </row>
    <row r="22" spans="1:3" ht="16.5" thickBot="1">
      <c r="A22" s="26" t="s">
        <v>7</v>
      </c>
      <c r="B22" s="14" t="e">
        <f>IF(B20&lt;1, B20*0.75, 0.75)</f>
        <v>#DIV/0!</v>
      </c>
      <c r="C22" s="33" t="s">
        <v>22</v>
      </c>
    </row>
    <row r="23" spans="1:3" ht="15.75">
      <c r="A23" s="38"/>
      <c r="B23" s="21"/>
      <c r="C23" s="22"/>
    </row>
    <row r="24" spans="1:3" ht="15.75">
      <c r="A24" s="20" t="s">
        <v>8</v>
      </c>
      <c r="B24" s="21"/>
      <c r="C24" s="22"/>
    </row>
    <row r="25" spans="1:3" ht="16.5" thickBot="1">
      <c r="A25" s="45" t="s">
        <v>11</v>
      </c>
      <c r="B25" s="45"/>
      <c r="C25" s="45"/>
    </row>
    <row r="26" spans="1:3" ht="15.75">
      <c r="A26" s="23"/>
      <c r="B26" s="7" t="s">
        <v>5</v>
      </c>
      <c r="C26" s="27" t="s">
        <v>25</v>
      </c>
    </row>
    <row r="27" spans="1:3" ht="15.75">
      <c r="A27" s="24" t="s">
        <v>1</v>
      </c>
      <c r="B27" s="10"/>
      <c r="C27" s="28"/>
    </row>
    <row r="28" spans="1:3" ht="15.75">
      <c r="A28" s="24" t="s">
        <v>2</v>
      </c>
      <c r="B28" s="10"/>
      <c r="C28" s="8">
        <v>0.9</v>
      </c>
    </row>
    <row r="29" spans="1:3" ht="15.75">
      <c r="A29" s="24" t="s">
        <v>3</v>
      </c>
      <c r="B29" s="10"/>
      <c r="C29" s="8">
        <v>0.45</v>
      </c>
    </row>
    <row r="30" spans="1:3" ht="15.75">
      <c r="A30" s="24" t="s">
        <v>4</v>
      </c>
      <c r="B30" s="10"/>
      <c r="C30" s="8">
        <v>0.95</v>
      </c>
    </row>
    <row r="31" spans="1:3" ht="15.75">
      <c r="A31" s="24"/>
      <c r="B31" s="21"/>
      <c r="C31" s="28"/>
    </row>
    <row r="32" spans="1:3" ht="15.75">
      <c r="A32" s="24"/>
      <c r="B32" s="21"/>
      <c r="C32" s="30" t="s">
        <v>9</v>
      </c>
    </row>
    <row r="33" spans="1:3" ht="15.75">
      <c r="A33" s="24" t="s">
        <v>6</v>
      </c>
      <c r="B33" s="11" t="e">
        <f>((B28*C28)+(B29*C29)+(B30*C30))/B27</f>
        <v>#DIV/0!</v>
      </c>
      <c r="C33" s="34" t="s">
        <v>27</v>
      </c>
    </row>
    <row r="34" spans="1:3" ht="31.5">
      <c r="A34" s="25" t="s">
        <v>10</v>
      </c>
      <c r="B34" s="10"/>
      <c r="C34" s="35"/>
    </row>
    <row r="35" spans="1:3" ht="15.75">
      <c r="A35" s="24" t="s">
        <v>15</v>
      </c>
      <c r="B35" s="15" t="e">
        <f>(1.5*B33*B27)/12</f>
        <v>#DIV/0!</v>
      </c>
      <c r="C35" s="31" t="s">
        <v>23</v>
      </c>
    </row>
    <row r="36" spans="1:3" ht="47.25">
      <c r="A36" s="24" t="s">
        <v>12</v>
      </c>
      <c r="B36" s="13" t="e">
        <f>IF(B34/B35&lt;1, 0.75*B34/B35, 0.75)</f>
        <v>#DIV/0!</v>
      </c>
      <c r="C36" s="36" t="s">
        <v>18</v>
      </c>
    </row>
    <row r="37" spans="1:3" ht="15.75">
      <c r="A37" s="24"/>
      <c r="B37" s="9"/>
      <c r="C37" s="36"/>
    </row>
    <row r="38" spans="1:3" ht="15.75">
      <c r="A38" s="24" t="s">
        <v>16</v>
      </c>
      <c r="B38" s="15" t="e">
        <f>(0.75*B33*B27)/12</f>
        <v>#DIV/0!</v>
      </c>
      <c r="C38" s="31" t="s">
        <v>24</v>
      </c>
    </row>
    <row r="39" spans="1:3" ht="48" thickBot="1">
      <c r="A39" s="26" t="s">
        <v>13</v>
      </c>
      <c r="B39" s="14" t="e">
        <f>IF(B34/B35&lt;1,0.75*B34/B38, 0.75)</f>
        <v>#DIV/0!</v>
      </c>
      <c r="C39" s="37" t="s">
        <v>19</v>
      </c>
    </row>
    <row r="40" spans="1:3">
      <c r="A40" s="41"/>
      <c r="B40" s="42"/>
      <c r="C40" s="43"/>
    </row>
    <row r="41" spans="1:3">
      <c r="A41" s="41"/>
      <c r="B41" s="42"/>
      <c r="C41" s="43"/>
    </row>
    <row r="42" spans="1:3">
      <c r="A42" s="39"/>
      <c r="B42" s="42"/>
      <c r="C42" s="43"/>
    </row>
    <row r="43" spans="1:3">
      <c r="A43" s="41"/>
      <c r="B43" s="42"/>
      <c r="C43" s="43"/>
    </row>
  </sheetData>
  <customSheetViews>
    <customSheetView guid="{FB10BEF9-D994-4090-B96D-656D8B68D2DE}" topLeftCell="A23">
      <selection activeCell="B39" sqref="B39"/>
      <pageMargins left="0.7" right="0.7" top="0.75" bottom="0.75" header="0.3" footer="0.3"/>
      <pageSetup orientation="portrait" r:id="rId1"/>
    </customSheetView>
  </customSheetViews>
  <mergeCells count="6">
    <mergeCell ref="A1:C1"/>
    <mergeCell ref="A25:C25"/>
    <mergeCell ref="A3:C3"/>
    <mergeCell ref="A4:C4"/>
    <mergeCell ref="A5:C5"/>
    <mergeCell ref="A6:C6"/>
  </mergeCells>
  <printOptions horizontalCentered="1"/>
  <pageMargins left="0.45" right="0.45" top="0.5" bottom="0.75" header="0.3" footer="0.3"/>
  <pageSetup scale="79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Pinellas County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envdc54</dc:creator>
  <cp:lastModifiedBy>psikd44</cp:lastModifiedBy>
  <cp:lastPrinted>2015-06-01T12:20:03Z</cp:lastPrinted>
  <dcterms:created xsi:type="dcterms:W3CDTF">2015-05-04T14:29:32Z</dcterms:created>
  <dcterms:modified xsi:type="dcterms:W3CDTF">2015-10-01T20:41:49Z</dcterms:modified>
</cp:coreProperties>
</file>